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bjones_indot_in_gov/Documents/!My Documents/WINWORD/16/2022_23/Application 22_23/Forms 22_23/"/>
    </mc:Choice>
  </mc:AlternateContent>
  <xr:revisionPtr revIDLastSave="283" documentId="11_A26F477977EF871B9E3DEBDA5328B4D69CC119BA" xr6:coauthVersionLast="47" xr6:coauthVersionMax="47" xr10:uidLastSave="{836E0893-2740-4698-810A-2BAF8FBE9FA8}"/>
  <bookViews>
    <workbookView xWindow="-23148" yWindow="-108" windowWidth="23256" windowHeight="13176" xr2:uid="{00000000-000D-0000-FFFF-FFFF00000000}"/>
  </bookViews>
  <sheets>
    <sheet name="Price Sheet" sheetId="3" r:id="rId1"/>
    <sheet name="Blank Budget" sheetId="2" state="hidden" r:id="rId2"/>
    <sheet name="Activity Codes" sheetId="4" r:id="rId3"/>
    <sheet name="Example Budge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6" l="1"/>
  <c r="H17" i="6"/>
  <c r="J16" i="6"/>
  <c r="J15" i="6"/>
  <c r="J14" i="6"/>
  <c r="J13" i="6"/>
  <c r="H9" i="6"/>
  <c r="J8" i="6"/>
  <c r="J7" i="6"/>
  <c r="J6" i="6"/>
  <c r="J5" i="6"/>
  <c r="J5" i="2"/>
  <c r="H17" i="2"/>
  <c r="H9" i="2"/>
  <c r="J21" i="2"/>
  <c r="J16" i="2"/>
  <c r="J15" i="2"/>
  <c r="J14" i="2"/>
  <c r="J13" i="2"/>
  <c r="J17" i="2" s="1"/>
  <c r="J6" i="2"/>
  <c r="J7" i="2"/>
  <c r="J8" i="2"/>
  <c r="J17" i="6" l="1"/>
  <c r="J9" i="6"/>
  <c r="J24" i="6" s="1"/>
  <c r="J29" i="6" s="1"/>
  <c r="J9" i="2"/>
  <c r="J24" i="2" s="1"/>
  <c r="C5" i="3"/>
  <c r="D5" i="3"/>
  <c r="C6" i="3"/>
  <c r="D6" i="3"/>
  <c r="C7" i="3"/>
  <c r="D7" i="3"/>
  <c r="D4" i="3"/>
  <c r="C4" i="3"/>
  <c r="J28" i="6" l="1"/>
  <c r="J30" i="6" s="1"/>
  <c r="J29" i="2"/>
  <c r="J28" i="2"/>
  <c r="J30" i="2" l="1"/>
</calcChain>
</file>

<file path=xl/sharedStrings.xml><?xml version="1.0" encoding="utf-8"?>
<sst xmlns="http://schemas.openxmlformats.org/spreadsheetml/2006/main" count="94" uniqueCount="39">
  <si>
    <t xml:space="preserve">CAPITAL PROJECT BUDGET </t>
  </si>
  <si>
    <t>GRANT APPLICANT:</t>
  </si>
  <si>
    <t>ACTIVITY:</t>
  </si>
  <si>
    <t xml:space="preserve"> </t>
  </si>
  <si>
    <t xml:space="preserve">    </t>
  </si>
  <si>
    <t>Unit Cost</t>
  </si>
  <si>
    <r>
      <t xml:space="preserve">        </t>
    </r>
    <r>
      <rPr>
        <strike/>
        <sz val="12"/>
        <color rgb="FF000000"/>
        <rFont val="Calibri"/>
        <family val="2"/>
      </rPr>
      <t>4</t>
    </r>
    <r>
      <rPr>
        <sz val="12"/>
        <color rgb="FF000000"/>
        <rFont val="Calibri"/>
        <family val="2"/>
      </rPr>
      <t xml:space="preserve"> passenger Low floor mini van</t>
    </r>
  </si>
  <si>
    <t xml:space="preserve">        8 passenger Small Transit Vehicle with lift</t>
  </si>
  <si>
    <t xml:space="preserve">        12 passenger Medium Transit Vehicle with lift</t>
  </si>
  <si>
    <t xml:space="preserve">        16 passenger Large Transit Vehicle with lift</t>
  </si>
  <si>
    <t>Vehicle Option</t>
  </si>
  <si>
    <t xml:space="preserve">         </t>
  </si>
  <si>
    <t>Federal 80%</t>
  </si>
  <si>
    <t>Local 20%</t>
  </si>
  <si>
    <r>
      <rPr>
        <b/>
        <sz val="11"/>
        <color theme="1"/>
        <rFont val="Arial"/>
        <family val="2"/>
      </rPr>
      <t>Federal 5310 funding will pay for 80% of the INDOT UNIT COST of the vehicle only.</t>
    </r>
    <r>
      <rPr>
        <sz val="11"/>
        <color theme="1"/>
        <rFont val="Arial"/>
        <family val="2"/>
      </rPr>
      <t xml:space="preserve"> Options purchased that increase the total cost of the vehicle above and beyond the total unit price will be required to be paid with local funds</t>
    </r>
    <r>
      <rPr>
        <i/>
        <sz val="11"/>
        <color theme="1"/>
        <rFont val="Arial"/>
        <family val="2"/>
      </rPr>
      <t>.  (Applicants will be provided a complete vehicle options pricing list at the time of INDOT distribution of capital contracts and purchase orders.)</t>
    </r>
  </si>
  <si>
    <t>Small, Medium and Large transit vehicles without lifts are available with prior approval by INDOT</t>
  </si>
  <si>
    <t>Delete lift on small, medium or large transit vehicle, subtract</t>
  </si>
  <si>
    <t>Quantity</t>
  </si>
  <si>
    <t>Total</t>
  </si>
  <si>
    <t>11.12.15 Replacement Low Floor minivan</t>
  </si>
  <si>
    <t>PROJECT DESCRIPTION:</t>
  </si>
  <si>
    <t>11.13.15 Expansion Low Floor minivan</t>
  </si>
  <si>
    <t>TOTAL</t>
  </si>
  <si>
    <t>11.12.04 Replacement Large Transit Vehicle</t>
  </si>
  <si>
    <t>11.12.04 Replacement Small Transit Vehicle</t>
  </si>
  <si>
    <t>11.12.04 Replacement Medium Transit Vehicle</t>
  </si>
  <si>
    <t>11.13.04 Expansion Small Transit Vehicle</t>
  </si>
  <si>
    <t>11.13.04 Expansion Medium Transit Vehicle</t>
  </si>
  <si>
    <t>ACTIVITY</t>
  </si>
  <si>
    <t>Subtract lift for small, medium or large transit vehicle</t>
  </si>
  <si>
    <t>11.13.04 Expansion Large Transit Vehicle</t>
  </si>
  <si>
    <t>TOTAL REQUEST</t>
  </si>
  <si>
    <t>FEDERAL (80%)</t>
  </si>
  <si>
    <t>LOCAL (20%)</t>
  </si>
  <si>
    <t>TOTAL REPLACEMENT VEHICLES REQUESTED</t>
  </si>
  <si>
    <t>TOTAL EXPANSION VEHICLES REQUESTED</t>
  </si>
  <si>
    <t>PROJECT REVENUE</t>
  </si>
  <si>
    <t>ESTIMATED PRICE SHEET*</t>
  </si>
  <si>
    <t>* Actual prices are calculated prior to INDOT issuing purchase orders to the vendor.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</si>
</sst>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trike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Arial"/>
      <family val="2"/>
    </font>
    <font>
      <u/>
      <sz val="12"/>
      <color rgb="FF00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6" fontId="8" fillId="0" borderId="1" xfId="0" applyNumberFormat="1" applyFont="1" applyFill="1" applyBorder="1" applyAlignment="1">
      <alignment horizontal="center" vertical="center"/>
    </xf>
    <xf numFmtId="6" fontId="8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6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6" fontId="8" fillId="0" borderId="0" xfId="1" applyNumberFormat="1" applyFont="1" applyFill="1" applyBorder="1" applyAlignment="1">
      <alignment vertical="center"/>
    </xf>
    <xf numFmtId="0" fontId="16" fillId="0" borderId="0" xfId="0" applyFont="1" applyFill="1" applyBorder="1"/>
    <xf numFmtId="0" fontId="3" fillId="0" borderId="0" xfId="0" applyFont="1" applyFill="1" applyBorder="1" applyAlignment="1" applyProtection="1">
      <alignment horizontal="left" vertical="top"/>
      <protection locked="0"/>
    </xf>
    <xf numFmtId="164" fontId="3" fillId="0" borderId="0" xfId="1" applyNumberFormat="1" applyFont="1" applyFill="1" applyBorder="1" applyAlignment="1" applyProtection="1">
      <protection locked="0"/>
    </xf>
    <xf numFmtId="164" fontId="3" fillId="3" borderId="1" xfId="1" applyNumberFormat="1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/>
      <protection locked="0"/>
    </xf>
    <xf numFmtId="164" fontId="3" fillId="0" borderId="1" xfId="1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top"/>
    </xf>
    <xf numFmtId="164" fontId="3" fillId="4" borderId="1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protection hidden="1"/>
    </xf>
    <xf numFmtId="0" fontId="3" fillId="0" borderId="1" xfId="0" applyFont="1" applyFill="1" applyBorder="1" applyAlignment="1"/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</xdr:row>
      <xdr:rowOff>6350</xdr:rowOff>
    </xdr:from>
    <xdr:to>
      <xdr:col>5</xdr:col>
      <xdr:colOff>406400</xdr:colOff>
      <xdr:row>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06600" y="165100"/>
          <a:ext cx="1447800" cy="45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 want a Section 5310 vehicle</a:t>
          </a:r>
        </a:p>
      </xdr:txBody>
    </xdr:sp>
    <xdr:clientData/>
  </xdr:twoCellAnchor>
  <xdr:twoCellAnchor>
    <xdr:from>
      <xdr:col>0</xdr:col>
      <xdr:colOff>495299</xdr:colOff>
      <xdr:row>6</xdr:row>
      <xdr:rowOff>50800</xdr:rowOff>
    </xdr:from>
    <xdr:to>
      <xdr:col>3</xdr:col>
      <xdr:colOff>543277</xdr:colOff>
      <xdr:row>9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5299" y="1024467"/>
          <a:ext cx="1868311" cy="47413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Is</a:t>
          </a:r>
          <a:r>
            <a:rPr lang="en-US" sz="1100" baseline="0"/>
            <a:t> it a replacement  for an existing vehicle in my fleet?</a:t>
          </a:r>
          <a:endParaRPr lang="en-US" sz="1100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603250</xdr:colOff>
      <xdr:row>8</xdr:row>
      <xdr:rowOff>146050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657600" y="952500"/>
          <a:ext cx="1212850" cy="4635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Is</a:t>
          </a:r>
          <a:r>
            <a:rPr lang="en-US" sz="1100" baseline="0"/>
            <a:t> it an expansion</a:t>
          </a:r>
        </a:p>
        <a:p>
          <a:r>
            <a:rPr lang="en-US" sz="1100" baseline="0"/>
            <a:t>vehicle?</a:t>
          </a:r>
          <a:endParaRPr lang="en-US" sz="1100"/>
        </a:p>
      </xdr:txBody>
    </xdr:sp>
    <xdr:clientData/>
  </xdr:twoCellAnchor>
  <xdr:twoCellAnchor>
    <xdr:from>
      <xdr:col>0</xdr:col>
      <xdr:colOff>82550</xdr:colOff>
      <xdr:row>11</xdr:row>
      <xdr:rowOff>50800</xdr:rowOff>
    </xdr:from>
    <xdr:to>
      <xdr:col>1</xdr:col>
      <xdr:colOff>228600</xdr:colOff>
      <xdr:row>14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2550" y="1797050"/>
          <a:ext cx="755650" cy="44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Low Floor Minivan</a:t>
          </a: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146050</xdr:colOff>
      <xdr:row>13</xdr:row>
      <xdr:rowOff>127000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657600" y="1746250"/>
          <a:ext cx="755650" cy="44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Low Floor Minivan</a:t>
          </a:r>
        </a:p>
        <a:p>
          <a:endParaRPr lang="en-US" sz="1100"/>
        </a:p>
      </xdr:txBody>
    </xdr:sp>
    <xdr:clientData/>
  </xdr:twoCellAnchor>
  <xdr:twoCellAnchor>
    <xdr:from>
      <xdr:col>2</xdr:col>
      <xdr:colOff>139700</xdr:colOff>
      <xdr:row>11</xdr:row>
      <xdr:rowOff>88900</xdr:rowOff>
    </xdr:from>
    <xdr:to>
      <xdr:col>3</xdr:col>
      <xdr:colOff>463550</xdr:colOff>
      <xdr:row>17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358900" y="1835150"/>
          <a:ext cx="933450" cy="88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Small, Medium or Large Transit Vehicle</a:t>
          </a:r>
        </a:p>
      </xdr:txBody>
    </xdr:sp>
    <xdr:clientData/>
  </xdr:twoCellAnchor>
  <xdr:twoCellAnchor>
    <xdr:from>
      <xdr:col>0</xdr:col>
      <xdr:colOff>101600</xdr:colOff>
      <xdr:row>16</xdr:row>
      <xdr:rowOff>139700</xdr:rowOff>
    </xdr:from>
    <xdr:to>
      <xdr:col>1</xdr:col>
      <xdr:colOff>203200</xdr:colOff>
      <xdr:row>20</xdr:row>
      <xdr:rowOff>107950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01600" y="2679700"/>
          <a:ext cx="711200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Activity Code is 11.12.15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323850</xdr:colOff>
      <xdr:row>16</xdr:row>
      <xdr:rowOff>82550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876800" y="1746250"/>
          <a:ext cx="9334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Small, Medium or Large Transit Vehicle</a:t>
          </a:r>
        </a:p>
      </xdr:txBody>
    </xdr:sp>
    <xdr:clientData/>
  </xdr:twoCellAnchor>
  <xdr:twoCellAnchor>
    <xdr:from>
      <xdr:col>2</xdr:col>
      <xdr:colOff>260350</xdr:colOff>
      <xdr:row>19</xdr:row>
      <xdr:rowOff>19050</xdr:rowOff>
    </xdr:from>
    <xdr:to>
      <xdr:col>3</xdr:col>
      <xdr:colOff>361950</xdr:colOff>
      <xdr:row>22</xdr:row>
      <xdr:rowOff>146050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479550" y="3035300"/>
          <a:ext cx="711200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Activity Code is 11.12.04</a:t>
          </a: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101600</xdr:colOff>
      <xdr:row>20</xdr:row>
      <xdr:rowOff>127000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657600" y="2698750"/>
          <a:ext cx="711200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Activity Code is 11.13.15</a:t>
          </a:r>
        </a:p>
      </xdr:txBody>
    </xdr:sp>
    <xdr:clientData/>
  </xdr:twoCellAnchor>
  <xdr:twoCellAnchor>
    <xdr:from>
      <xdr:col>8</xdr:col>
      <xdr:colOff>158750</xdr:colOff>
      <xdr:row>18</xdr:row>
      <xdr:rowOff>88900</xdr:rowOff>
    </xdr:from>
    <xdr:to>
      <xdr:col>9</xdr:col>
      <xdr:colOff>260350</xdr:colOff>
      <xdr:row>22</xdr:row>
      <xdr:rowOff>57150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5035550" y="2946400"/>
          <a:ext cx="711200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Activity Code is 11.13.04</a:t>
          </a:r>
        </a:p>
      </xdr:txBody>
    </xdr:sp>
    <xdr:clientData/>
  </xdr:twoCellAnchor>
  <xdr:twoCellAnchor>
    <xdr:from>
      <xdr:col>2</xdr:col>
      <xdr:colOff>406400</xdr:colOff>
      <xdr:row>3</xdr:row>
      <xdr:rowOff>139700</xdr:rowOff>
    </xdr:from>
    <xdr:to>
      <xdr:col>3</xdr:col>
      <xdr:colOff>177800</xdr:colOff>
      <xdr:row>6</xdr:row>
      <xdr:rowOff>38100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1625600" y="615950"/>
          <a:ext cx="381000" cy="374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412750</xdr:colOff>
      <xdr:row>3</xdr:row>
      <xdr:rowOff>146050</xdr:rowOff>
    </xdr:from>
    <xdr:to>
      <xdr:col>6</xdr:col>
      <xdr:colOff>133350</xdr:colOff>
      <xdr:row>5</xdr:row>
      <xdr:rowOff>146050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3460750" y="622300"/>
          <a:ext cx="330200" cy="317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14</xdr:row>
      <xdr:rowOff>19050</xdr:rowOff>
    </xdr:from>
    <xdr:to>
      <xdr:col>0</xdr:col>
      <xdr:colOff>460375</xdr:colOff>
      <xdr:row>16</xdr:row>
      <xdr:rowOff>139700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>
          <a:stCxn id="5" idx="2"/>
          <a:endCxn id="8" idx="0"/>
        </xdr:cNvCxnSpPr>
      </xdr:nvCxnSpPr>
      <xdr:spPr>
        <a:xfrm flipH="1">
          <a:off x="457200" y="2241550"/>
          <a:ext cx="3175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431800</xdr:colOff>
      <xdr:row>9</xdr:row>
      <xdr:rowOff>31750</xdr:rowOff>
    </xdr:from>
    <xdr:to>
      <xdr:col>2</xdr:col>
      <xdr:colOff>606425</xdr:colOff>
      <xdr:row>11</xdr:row>
      <xdr:rowOff>88900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>
          <a:endCxn id="7" idx="0"/>
        </xdr:cNvCxnSpPr>
      </xdr:nvCxnSpPr>
      <xdr:spPr>
        <a:xfrm>
          <a:off x="1651000" y="1460500"/>
          <a:ext cx="174625" cy="374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460375</xdr:colOff>
      <xdr:row>9</xdr:row>
      <xdr:rowOff>38100</xdr:rowOff>
    </xdr:from>
    <xdr:to>
      <xdr:col>1</xdr:col>
      <xdr:colOff>57150</xdr:colOff>
      <xdr:row>11</xdr:row>
      <xdr:rowOff>50800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endCxn id="5" idx="0"/>
        </xdr:cNvCxnSpPr>
      </xdr:nvCxnSpPr>
      <xdr:spPr>
        <a:xfrm flipH="1">
          <a:off x="460375" y="1466850"/>
          <a:ext cx="206375" cy="330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606425</xdr:colOff>
      <xdr:row>17</xdr:row>
      <xdr:rowOff>19050</xdr:rowOff>
    </xdr:from>
    <xdr:to>
      <xdr:col>3</xdr:col>
      <xdr:colOff>6350</xdr:colOff>
      <xdr:row>19</xdr:row>
      <xdr:rowOff>19050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>
          <a:stCxn id="7" idx="2"/>
          <a:endCxn id="11" idx="0"/>
        </xdr:cNvCxnSpPr>
      </xdr:nvCxnSpPr>
      <xdr:spPr>
        <a:xfrm>
          <a:off x="1825625" y="2717800"/>
          <a:ext cx="9525" cy="317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279400</xdr:colOff>
      <xdr:row>8</xdr:row>
      <xdr:rowOff>139700</xdr:rowOff>
    </xdr:from>
    <xdr:to>
      <xdr:col>6</xdr:col>
      <xdr:colOff>377825</xdr:colOff>
      <xdr:row>11</xdr:row>
      <xdr:rowOff>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>
          <a:endCxn id="6" idx="0"/>
        </xdr:cNvCxnSpPr>
      </xdr:nvCxnSpPr>
      <xdr:spPr>
        <a:xfrm>
          <a:off x="3937000" y="1409700"/>
          <a:ext cx="98425" cy="336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8</xdr:row>
      <xdr:rowOff>133350</xdr:rowOff>
    </xdr:from>
    <xdr:to>
      <xdr:col>8</xdr:col>
      <xdr:colOff>466725</xdr:colOff>
      <xdr:row>11</xdr:row>
      <xdr:rowOff>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>
          <a:endCxn id="10" idx="0"/>
        </xdr:cNvCxnSpPr>
      </xdr:nvCxnSpPr>
      <xdr:spPr>
        <a:xfrm>
          <a:off x="4883150" y="1403350"/>
          <a:ext cx="460375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13</xdr:row>
      <xdr:rowOff>127000</xdr:rowOff>
    </xdr:from>
    <xdr:to>
      <xdr:col>6</xdr:col>
      <xdr:colOff>377825</xdr:colOff>
      <xdr:row>17</xdr:row>
      <xdr:rowOff>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stCxn id="6" idx="2"/>
          <a:endCxn id="12" idx="0"/>
        </xdr:cNvCxnSpPr>
      </xdr:nvCxnSpPr>
      <xdr:spPr>
        <a:xfrm flipH="1">
          <a:off x="4013200" y="2190750"/>
          <a:ext cx="22225" cy="508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16</xdr:row>
      <xdr:rowOff>82550</xdr:rowOff>
    </xdr:from>
    <xdr:to>
      <xdr:col>8</xdr:col>
      <xdr:colOff>514350</xdr:colOff>
      <xdr:row>18</xdr:row>
      <xdr:rowOff>88900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>
          <a:stCxn id="10" idx="2"/>
          <a:endCxn id="13" idx="0"/>
        </xdr:cNvCxnSpPr>
      </xdr:nvCxnSpPr>
      <xdr:spPr>
        <a:xfrm>
          <a:off x="5343525" y="2622550"/>
          <a:ext cx="476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showGridLines="0" tabSelected="1" workbookViewId="0">
      <selection activeCell="D4" sqref="D4"/>
    </sheetView>
  </sheetViews>
  <sheetFormatPr defaultColWidth="8.6640625" defaultRowHeight="13.2" x14ac:dyDescent="0.25"/>
  <cols>
    <col min="1" max="1" width="50.6640625" style="3" customWidth="1"/>
    <col min="2" max="2" width="13.6640625" style="4" customWidth="1"/>
    <col min="3" max="3" width="13.6640625" style="3" customWidth="1"/>
    <col min="4" max="4" width="13.33203125" style="3" customWidth="1"/>
    <col min="5" max="16384" width="8.6640625" style="3"/>
  </cols>
  <sheetData>
    <row r="1" spans="1:4" ht="18" x14ac:dyDescent="0.25">
      <c r="A1" s="40" t="s">
        <v>37</v>
      </c>
      <c r="B1" s="40"/>
      <c r="C1" s="40"/>
    </row>
    <row r="2" spans="1:4" ht="15.6" x14ac:dyDescent="0.25">
      <c r="A2" s="5" t="s">
        <v>4</v>
      </c>
      <c r="C2" s="5" t="s">
        <v>3</v>
      </c>
    </row>
    <row r="3" spans="1:4" ht="15.6" x14ac:dyDescent="0.25">
      <c r="A3" s="5"/>
      <c r="B3" s="6" t="s">
        <v>5</v>
      </c>
      <c r="C3" s="7" t="s">
        <v>12</v>
      </c>
      <c r="D3" s="7" t="s">
        <v>13</v>
      </c>
    </row>
    <row r="4" spans="1:4" s="11" customFormat="1" ht="15.6" x14ac:dyDescent="0.25">
      <c r="A4" s="8" t="s">
        <v>6</v>
      </c>
      <c r="B4" s="9">
        <v>75000</v>
      </c>
      <c r="C4" s="10">
        <f>B4*0.8</f>
        <v>60000</v>
      </c>
      <c r="D4" s="10">
        <f>B4*0.2</f>
        <v>15000</v>
      </c>
    </row>
    <row r="5" spans="1:4" s="11" customFormat="1" ht="15.6" x14ac:dyDescent="0.25">
      <c r="A5" s="8" t="s">
        <v>7</v>
      </c>
      <c r="B5" s="9">
        <v>88000</v>
      </c>
      <c r="C5" s="10">
        <f t="shared" ref="C5:C7" si="0">B5*0.8</f>
        <v>70400</v>
      </c>
      <c r="D5" s="10">
        <f t="shared" ref="D5:D7" si="1">B5*0.2</f>
        <v>17600</v>
      </c>
    </row>
    <row r="6" spans="1:4" s="11" customFormat="1" ht="15.6" x14ac:dyDescent="0.25">
      <c r="A6" s="8" t="s">
        <v>8</v>
      </c>
      <c r="B6" s="9">
        <v>94000</v>
      </c>
      <c r="C6" s="10">
        <f t="shared" si="0"/>
        <v>75200</v>
      </c>
      <c r="D6" s="10">
        <f t="shared" si="1"/>
        <v>18800</v>
      </c>
    </row>
    <row r="7" spans="1:4" s="11" customFormat="1" ht="15.6" x14ac:dyDescent="0.25">
      <c r="A7" s="8" t="s">
        <v>9</v>
      </c>
      <c r="B7" s="9">
        <v>96000</v>
      </c>
      <c r="C7" s="10">
        <f t="shared" si="0"/>
        <v>76800</v>
      </c>
      <c r="D7" s="10">
        <f t="shared" si="1"/>
        <v>19200</v>
      </c>
    </row>
    <row r="8" spans="1:4" ht="15.6" x14ac:dyDescent="0.25">
      <c r="A8" s="12"/>
      <c r="B8" s="13"/>
      <c r="C8" s="14"/>
    </row>
    <row r="9" spans="1:4" ht="15.6" x14ac:dyDescent="0.25">
      <c r="A9" s="12"/>
      <c r="B9" s="13"/>
      <c r="C9" s="14"/>
    </row>
    <row r="10" spans="1:4" ht="15.6" x14ac:dyDescent="0.25">
      <c r="A10" s="15" t="s">
        <v>10</v>
      </c>
      <c r="B10" s="13"/>
      <c r="C10" s="14"/>
    </row>
    <row r="11" spans="1:4" ht="15.6" x14ac:dyDescent="0.25">
      <c r="A11" s="16" t="s">
        <v>16</v>
      </c>
      <c r="B11" s="9">
        <v>-3000</v>
      </c>
      <c r="C11" s="23"/>
    </row>
    <row r="12" spans="1:4" ht="15.6" x14ac:dyDescent="0.25">
      <c r="A12" s="18" t="s">
        <v>15</v>
      </c>
      <c r="B12" s="13"/>
      <c r="C12" s="14"/>
    </row>
    <row r="13" spans="1:4" ht="15.6" x14ac:dyDescent="0.25">
      <c r="A13" s="18"/>
      <c r="B13" s="13"/>
      <c r="C13" s="14"/>
    </row>
    <row r="14" spans="1:4" ht="15.6" x14ac:dyDescent="0.25">
      <c r="A14" s="12"/>
      <c r="B14" s="13"/>
      <c r="C14" s="14"/>
    </row>
    <row r="15" spans="1:4" ht="70.5" customHeight="1" x14ac:dyDescent="0.25">
      <c r="A15" s="41" t="s">
        <v>14</v>
      </c>
      <c r="B15" s="41"/>
      <c r="C15" s="41"/>
    </row>
    <row r="18" spans="1:2" x14ac:dyDescent="0.25">
      <c r="A18" s="24" t="s">
        <v>38</v>
      </c>
    </row>
    <row r="19" spans="1:2" s="19" customFormat="1" ht="10.199999999999999" x14ac:dyDescent="0.2">
      <c r="B19" s="20"/>
    </row>
    <row r="20" spans="1:2" ht="15.6" x14ac:dyDescent="0.25">
      <c r="A20" s="17"/>
    </row>
    <row r="21" spans="1:2" ht="15.6" x14ac:dyDescent="0.25">
      <c r="A21" s="17"/>
    </row>
    <row r="22" spans="1:2" ht="15.6" x14ac:dyDescent="0.25">
      <c r="A22" s="17"/>
    </row>
    <row r="23" spans="1:2" ht="15.6" x14ac:dyDescent="0.25">
      <c r="A23" s="17"/>
    </row>
    <row r="24" spans="1:2" ht="15.6" x14ac:dyDescent="0.25">
      <c r="A24" s="17"/>
    </row>
    <row r="25" spans="1:2" ht="15.6" x14ac:dyDescent="0.25">
      <c r="A25" s="5"/>
    </row>
    <row r="26" spans="1:2" ht="15.6" x14ac:dyDescent="0.25">
      <c r="A26" s="17"/>
    </row>
    <row r="27" spans="1:2" ht="15.6" x14ac:dyDescent="0.25">
      <c r="A27" s="17"/>
    </row>
    <row r="29" spans="1:2" ht="15.6" x14ac:dyDescent="0.25">
      <c r="A29" s="17"/>
    </row>
    <row r="30" spans="1:2" ht="14.4" x14ac:dyDescent="0.25">
      <c r="A30" s="21"/>
    </row>
    <row r="31" spans="1:2" ht="15.6" x14ac:dyDescent="0.25">
      <c r="A31" s="17" t="s">
        <v>11</v>
      </c>
    </row>
    <row r="32" spans="1:2" ht="15.6" x14ac:dyDescent="0.25">
      <c r="A32" s="17"/>
    </row>
    <row r="33" spans="1:7" ht="15.6" x14ac:dyDescent="0.25">
      <c r="A33" s="17"/>
    </row>
    <row r="34" spans="1:7" ht="15.6" x14ac:dyDescent="0.25">
      <c r="A34" s="17"/>
    </row>
    <row r="35" spans="1:7" ht="15.6" x14ac:dyDescent="0.25">
      <c r="A35" s="17"/>
    </row>
    <row r="36" spans="1:7" ht="15.6" x14ac:dyDescent="0.25">
      <c r="A36" s="17"/>
    </row>
    <row r="37" spans="1:7" ht="15.6" x14ac:dyDescent="0.25">
      <c r="A37" s="5"/>
    </row>
    <row r="38" spans="1:7" ht="15.6" x14ac:dyDescent="0.25">
      <c r="A38" s="17"/>
    </row>
    <row r="39" spans="1:7" ht="15.6" x14ac:dyDescent="0.25">
      <c r="A39" s="17"/>
    </row>
    <row r="40" spans="1:7" ht="15.6" x14ac:dyDescent="0.25">
      <c r="A40" s="17"/>
    </row>
    <row r="41" spans="1:7" ht="15.6" x14ac:dyDescent="0.25">
      <c r="A41" s="22"/>
      <c r="C41" s="22"/>
      <c r="G41" s="22"/>
    </row>
    <row r="42" spans="1:7" ht="15.6" x14ac:dyDescent="0.25">
      <c r="A42" s="17"/>
      <c r="C42" s="17"/>
      <c r="D42" s="17"/>
      <c r="E42" s="17"/>
    </row>
  </sheetData>
  <mergeCells count="2">
    <mergeCell ref="A1:C1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30"/>
  <sheetViews>
    <sheetView showGridLines="0" zoomScale="90" zoomScaleNormal="90" workbookViewId="0">
      <selection activeCell="T16" sqref="T16"/>
    </sheetView>
  </sheetViews>
  <sheetFormatPr defaultRowHeight="13.2" x14ac:dyDescent="0.25"/>
  <cols>
    <col min="8" max="8" width="10.88671875" customWidth="1"/>
    <col min="9" max="9" width="12.5546875" customWidth="1"/>
    <col min="10" max="10" width="11.6640625" customWidth="1"/>
  </cols>
  <sheetData>
    <row r="1" spans="1:10" ht="13.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4.200000000000003" customHeight="1" x14ac:dyDescent="0.25">
      <c r="A2" s="60" t="s">
        <v>1</v>
      </c>
      <c r="B2" s="61"/>
      <c r="C2" s="44"/>
      <c r="D2" s="44"/>
      <c r="E2" s="44"/>
      <c r="F2" s="44"/>
      <c r="G2" s="44"/>
      <c r="H2" s="44"/>
      <c r="I2" s="44"/>
      <c r="J2" s="44"/>
    </row>
    <row r="3" spans="1:10" ht="13.8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8" x14ac:dyDescent="0.3">
      <c r="A4" s="45" t="s">
        <v>20</v>
      </c>
      <c r="B4" s="45"/>
      <c r="C4" s="45"/>
      <c r="D4" s="45"/>
      <c r="E4" s="45"/>
      <c r="F4" s="45"/>
      <c r="G4" s="46"/>
      <c r="H4" s="31" t="s">
        <v>17</v>
      </c>
      <c r="I4" s="29" t="s">
        <v>5</v>
      </c>
      <c r="J4" s="32" t="s">
        <v>18</v>
      </c>
    </row>
    <row r="5" spans="1:10" ht="13.8" x14ac:dyDescent="0.3">
      <c r="A5" s="1" t="s">
        <v>2</v>
      </c>
      <c r="B5" s="54" t="s">
        <v>19</v>
      </c>
      <c r="C5" s="55"/>
      <c r="D5" s="55"/>
      <c r="E5" s="55"/>
      <c r="F5" s="55"/>
      <c r="G5" s="56"/>
      <c r="H5" s="28"/>
      <c r="I5" s="27">
        <v>47000</v>
      </c>
      <c r="J5" s="36">
        <f>I5*H5</f>
        <v>0</v>
      </c>
    </row>
    <row r="6" spans="1:10" ht="13.8" x14ac:dyDescent="0.3">
      <c r="A6" s="1" t="s">
        <v>2</v>
      </c>
      <c r="B6" s="44" t="s">
        <v>24</v>
      </c>
      <c r="C6" s="44"/>
      <c r="D6" s="44"/>
      <c r="E6" s="44"/>
      <c r="F6" s="44"/>
      <c r="G6" s="44"/>
      <c r="H6" s="28"/>
      <c r="I6" s="27">
        <v>56000</v>
      </c>
      <c r="J6" s="36">
        <f t="shared" ref="J6:J8" si="0">I6*H6</f>
        <v>0</v>
      </c>
    </row>
    <row r="7" spans="1:10" ht="13.8" x14ac:dyDescent="0.3">
      <c r="A7" s="1" t="s">
        <v>2</v>
      </c>
      <c r="B7" s="44" t="s">
        <v>25</v>
      </c>
      <c r="C7" s="44"/>
      <c r="D7" s="44"/>
      <c r="E7" s="44"/>
      <c r="F7" s="44"/>
      <c r="G7" s="44"/>
      <c r="H7" s="28"/>
      <c r="I7" s="27">
        <v>60750</v>
      </c>
      <c r="J7" s="36">
        <f t="shared" si="0"/>
        <v>0</v>
      </c>
    </row>
    <row r="8" spans="1:10" ht="13.8" x14ac:dyDescent="0.3">
      <c r="A8" s="1" t="s">
        <v>2</v>
      </c>
      <c r="B8" s="44" t="s">
        <v>23</v>
      </c>
      <c r="C8" s="44"/>
      <c r="D8" s="44"/>
      <c r="E8" s="44"/>
      <c r="F8" s="44"/>
      <c r="G8" s="44"/>
      <c r="H8" s="28"/>
      <c r="I8" s="27">
        <v>62500</v>
      </c>
      <c r="J8" s="36">
        <f t="shared" si="0"/>
        <v>0</v>
      </c>
    </row>
    <row r="9" spans="1:10" ht="13.8" x14ac:dyDescent="0.3">
      <c r="A9" s="30"/>
      <c r="B9" s="47" t="s">
        <v>34</v>
      </c>
      <c r="C9" s="47"/>
      <c r="D9" s="47"/>
      <c r="E9" s="47"/>
      <c r="F9" s="47"/>
      <c r="G9" s="47"/>
      <c r="H9" s="37">
        <f>SUM(H5:H8)</f>
        <v>0</v>
      </c>
      <c r="I9" s="26"/>
      <c r="J9" s="36">
        <f>SUM(J5:J8)</f>
        <v>0</v>
      </c>
    </row>
    <row r="10" spans="1:10" ht="13.8" x14ac:dyDescent="0.3">
      <c r="A10" s="30"/>
      <c r="B10" s="25"/>
      <c r="C10" s="25"/>
      <c r="D10" s="25"/>
      <c r="E10" s="25"/>
      <c r="F10" s="25"/>
      <c r="G10" s="25"/>
      <c r="H10" s="25"/>
      <c r="I10" s="26"/>
      <c r="J10" s="26"/>
    </row>
    <row r="11" spans="1:10" ht="13.8" x14ac:dyDescent="0.3">
      <c r="A11" s="30"/>
      <c r="B11" s="25"/>
      <c r="C11" s="25"/>
      <c r="D11" s="25"/>
      <c r="E11" s="25"/>
      <c r="F11" s="25"/>
      <c r="G11" s="25"/>
      <c r="H11" s="25"/>
      <c r="I11" s="26"/>
      <c r="J11" s="26"/>
    </row>
    <row r="12" spans="1:10" ht="13.8" x14ac:dyDescent="0.3">
      <c r="A12" s="45" t="s">
        <v>20</v>
      </c>
      <c r="B12" s="45"/>
      <c r="C12" s="45"/>
      <c r="D12" s="45"/>
      <c r="E12" s="45"/>
      <c r="F12" s="45"/>
      <c r="G12" s="46"/>
      <c r="H12" s="31" t="s">
        <v>17</v>
      </c>
      <c r="I12" s="29" t="s">
        <v>5</v>
      </c>
      <c r="J12" s="32" t="s">
        <v>18</v>
      </c>
    </row>
    <row r="13" spans="1:10" ht="13.8" x14ac:dyDescent="0.3">
      <c r="A13" s="1" t="s">
        <v>2</v>
      </c>
      <c r="B13" s="44" t="s">
        <v>21</v>
      </c>
      <c r="C13" s="44"/>
      <c r="D13" s="44"/>
      <c r="E13" s="44"/>
      <c r="F13" s="44"/>
      <c r="G13" s="44"/>
      <c r="H13" s="28"/>
      <c r="I13" s="27">
        <v>47000</v>
      </c>
      <c r="J13" s="36">
        <f>I13*H13</f>
        <v>0</v>
      </c>
    </row>
    <row r="14" spans="1:10" ht="13.8" x14ac:dyDescent="0.3">
      <c r="A14" s="1" t="s">
        <v>2</v>
      </c>
      <c r="B14" s="44" t="s">
        <v>26</v>
      </c>
      <c r="C14" s="44"/>
      <c r="D14" s="44"/>
      <c r="E14" s="44"/>
      <c r="F14" s="44"/>
      <c r="G14" s="44"/>
      <c r="H14" s="28"/>
      <c r="I14" s="27">
        <v>56000</v>
      </c>
      <c r="J14" s="36">
        <f t="shared" ref="J14:J16" si="1">I14*H14</f>
        <v>0</v>
      </c>
    </row>
    <row r="15" spans="1:10" ht="13.8" x14ac:dyDescent="0.3">
      <c r="A15" s="1" t="s">
        <v>2</v>
      </c>
      <c r="B15" s="44" t="s">
        <v>27</v>
      </c>
      <c r="C15" s="44"/>
      <c r="D15" s="44"/>
      <c r="E15" s="44"/>
      <c r="F15" s="44"/>
      <c r="G15" s="44"/>
      <c r="H15" s="28"/>
      <c r="I15" s="27">
        <v>60750</v>
      </c>
      <c r="J15" s="36">
        <f t="shared" si="1"/>
        <v>0</v>
      </c>
    </row>
    <row r="16" spans="1:10" ht="13.8" x14ac:dyDescent="0.3">
      <c r="A16" s="1" t="s">
        <v>2</v>
      </c>
      <c r="B16" s="44" t="s">
        <v>30</v>
      </c>
      <c r="C16" s="44"/>
      <c r="D16" s="44"/>
      <c r="E16" s="44"/>
      <c r="F16" s="44"/>
      <c r="G16" s="44"/>
      <c r="H16" s="28"/>
      <c r="I16" s="27">
        <v>62500</v>
      </c>
      <c r="J16" s="36">
        <f t="shared" si="1"/>
        <v>0</v>
      </c>
    </row>
    <row r="17" spans="1:10" ht="13.8" x14ac:dyDescent="0.3">
      <c r="A17" s="30"/>
      <c r="B17" s="47" t="s">
        <v>35</v>
      </c>
      <c r="C17" s="47"/>
      <c r="D17" s="47"/>
      <c r="E17" s="47"/>
      <c r="F17" s="47"/>
      <c r="G17" s="47"/>
      <c r="H17" s="37">
        <f>SUM(H13:H16)</f>
        <v>0</v>
      </c>
      <c r="I17" s="26"/>
      <c r="J17" s="36">
        <f>SUM(J13:J16)</f>
        <v>0</v>
      </c>
    </row>
    <row r="18" spans="1:10" ht="13.8" x14ac:dyDescent="0.3">
      <c r="A18" s="30"/>
      <c r="B18" s="25"/>
      <c r="C18" s="25"/>
      <c r="D18" s="25"/>
      <c r="E18" s="25"/>
      <c r="F18" s="25"/>
      <c r="G18" s="25"/>
      <c r="H18" s="25"/>
      <c r="I18" s="26"/>
      <c r="J18" s="26"/>
    </row>
    <row r="19" spans="1:10" ht="13.8" x14ac:dyDescent="0.3">
      <c r="A19" s="30"/>
      <c r="B19" s="25"/>
      <c r="C19" s="25"/>
      <c r="D19" s="25"/>
      <c r="E19" s="25"/>
      <c r="F19" s="25"/>
      <c r="G19" s="25"/>
      <c r="H19" s="25"/>
      <c r="I19" s="26"/>
      <c r="J19" s="26"/>
    </row>
    <row r="20" spans="1:10" ht="13.8" x14ac:dyDescent="0.3">
      <c r="A20" s="45" t="s">
        <v>20</v>
      </c>
      <c r="B20" s="45"/>
      <c r="C20" s="45"/>
      <c r="D20" s="45"/>
      <c r="E20" s="45"/>
      <c r="F20" s="45"/>
      <c r="G20" s="46"/>
      <c r="H20" s="31" t="s">
        <v>17</v>
      </c>
      <c r="I20" s="29" t="s">
        <v>5</v>
      </c>
      <c r="J20" s="32" t="s">
        <v>18</v>
      </c>
    </row>
    <row r="21" spans="1:10" ht="13.8" x14ac:dyDescent="0.3">
      <c r="A21" s="33" t="s">
        <v>28</v>
      </c>
      <c r="B21" s="44" t="s">
        <v>29</v>
      </c>
      <c r="C21" s="44"/>
      <c r="D21" s="44"/>
      <c r="E21" s="44"/>
      <c r="F21" s="44"/>
      <c r="G21" s="44"/>
      <c r="H21" s="28"/>
      <c r="I21" s="27">
        <v>-3000</v>
      </c>
      <c r="J21" s="36">
        <f t="shared" ref="J21" si="2">I21*H21</f>
        <v>0</v>
      </c>
    </row>
    <row r="22" spans="1:10" ht="13.8" x14ac:dyDescent="0.3">
      <c r="A22" s="34"/>
      <c r="B22" s="25"/>
      <c r="C22" s="25"/>
      <c r="D22" s="25"/>
      <c r="E22" s="25"/>
      <c r="F22" s="25"/>
      <c r="G22" s="25"/>
      <c r="H22" s="25"/>
      <c r="I22" s="26"/>
      <c r="J22" s="26"/>
    </row>
    <row r="23" spans="1:10" ht="13.8" x14ac:dyDescent="0.3">
      <c r="A23" s="34"/>
      <c r="B23" s="25"/>
      <c r="C23" s="25"/>
      <c r="D23" s="25"/>
      <c r="E23" s="25"/>
      <c r="F23" s="25"/>
      <c r="G23" s="25"/>
      <c r="H23" s="25"/>
      <c r="I23" s="26"/>
      <c r="J23" s="26"/>
    </row>
    <row r="24" spans="1:10" ht="13.8" x14ac:dyDescent="0.3">
      <c r="A24" s="34"/>
      <c r="B24" s="57"/>
      <c r="C24" s="57"/>
      <c r="D24" s="57"/>
      <c r="E24" s="57"/>
      <c r="F24" s="57"/>
      <c r="G24" s="57"/>
      <c r="H24" s="58" t="s">
        <v>31</v>
      </c>
      <c r="I24" s="58"/>
      <c r="J24" s="36">
        <f>J21+J17+J9</f>
        <v>0</v>
      </c>
    </row>
    <row r="25" spans="1:10" ht="13.8" x14ac:dyDescent="0.3">
      <c r="A25" s="34"/>
      <c r="B25" s="35"/>
      <c r="C25" s="35"/>
      <c r="D25" s="35"/>
      <c r="E25" s="35"/>
      <c r="F25" s="35"/>
      <c r="G25" s="35"/>
      <c r="H25" s="25"/>
      <c r="I25" s="26"/>
      <c r="J25" s="26"/>
    </row>
    <row r="26" spans="1:10" ht="13.8" x14ac:dyDescent="0.3">
      <c r="A26" s="34"/>
      <c r="B26" s="35"/>
      <c r="C26" s="35"/>
      <c r="D26" s="35"/>
      <c r="E26" s="35"/>
      <c r="F26" s="35"/>
      <c r="G26" s="35"/>
      <c r="H26" s="25"/>
      <c r="I26" s="26"/>
      <c r="J26" s="26"/>
    </row>
    <row r="27" spans="1:10" ht="13.8" x14ac:dyDescent="0.3">
      <c r="A27" s="2"/>
      <c r="B27" s="2"/>
      <c r="C27" s="2"/>
      <c r="D27" s="2"/>
      <c r="E27" s="2"/>
      <c r="F27" s="2"/>
      <c r="G27" s="2"/>
      <c r="H27" s="53" t="s">
        <v>36</v>
      </c>
      <c r="I27" s="53"/>
      <c r="J27" s="2"/>
    </row>
    <row r="28" spans="1:10" ht="13.8" x14ac:dyDescent="0.3">
      <c r="A28" s="50"/>
      <c r="B28" s="50"/>
      <c r="C28" s="51"/>
      <c r="D28" s="51"/>
      <c r="E28" s="51"/>
      <c r="F28" s="51"/>
      <c r="G28" s="51"/>
      <c r="H28" s="42" t="s">
        <v>32</v>
      </c>
      <c r="I28" s="42"/>
      <c r="J28" s="38">
        <f>J24*0.8</f>
        <v>0</v>
      </c>
    </row>
    <row r="29" spans="1:10" ht="13.8" x14ac:dyDescent="0.3">
      <c r="A29" s="50"/>
      <c r="B29" s="50"/>
      <c r="C29" s="52"/>
      <c r="D29" s="52"/>
      <c r="E29" s="52"/>
      <c r="F29" s="52"/>
      <c r="G29" s="52"/>
      <c r="H29" s="42" t="s">
        <v>33</v>
      </c>
      <c r="I29" s="42"/>
      <c r="J29" s="38">
        <f>J24*0.2</f>
        <v>0</v>
      </c>
    </row>
    <row r="30" spans="1:10" ht="13.8" x14ac:dyDescent="0.3">
      <c r="A30" s="2"/>
      <c r="B30" s="2"/>
      <c r="C30" s="2"/>
      <c r="D30" s="2"/>
      <c r="E30" s="48"/>
      <c r="F30" s="49"/>
      <c r="G30" s="49"/>
      <c r="H30" s="43" t="s">
        <v>22</v>
      </c>
      <c r="I30" s="43"/>
      <c r="J30" s="39">
        <f>J29+J28</f>
        <v>0</v>
      </c>
    </row>
  </sheetData>
  <sheetProtection sheet="1" objects="1" scenarios="1"/>
  <mergeCells count="28">
    <mergeCell ref="A1:J1"/>
    <mergeCell ref="A2:B2"/>
    <mergeCell ref="C2:J2"/>
    <mergeCell ref="A4:G4"/>
    <mergeCell ref="A20:G20"/>
    <mergeCell ref="B17:G17"/>
    <mergeCell ref="H27:I27"/>
    <mergeCell ref="B5:G5"/>
    <mergeCell ref="B6:G6"/>
    <mergeCell ref="B24:G24"/>
    <mergeCell ref="B21:G21"/>
    <mergeCell ref="H24:I24"/>
    <mergeCell ref="H29:I29"/>
    <mergeCell ref="H28:I28"/>
    <mergeCell ref="H30:I30"/>
    <mergeCell ref="B7:G7"/>
    <mergeCell ref="B8:G8"/>
    <mergeCell ref="A12:G12"/>
    <mergeCell ref="B13:G13"/>
    <mergeCell ref="B14:G14"/>
    <mergeCell ref="B15:G15"/>
    <mergeCell ref="B16:G16"/>
    <mergeCell ref="B9:G9"/>
    <mergeCell ref="E30:G30"/>
    <mergeCell ref="A28:B28"/>
    <mergeCell ref="C28:G28"/>
    <mergeCell ref="A29:B29"/>
    <mergeCell ref="C29:G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"/>
  <sheetViews>
    <sheetView showGridLines="0" zoomScale="90" zoomScaleNormal="90" workbookViewId="0">
      <selection activeCell="K26" sqref="K26"/>
    </sheetView>
  </sheetViews>
  <sheetFormatPr defaultRowHeight="13.2" x14ac:dyDescent="0.2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7F12-84E9-4590-97D4-E99F3D57AAA8}">
  <dimension ref="A1:J30"/>
  <sheetViews>
    <sheetView showGridLines="0" zoomScale="80" zoomScaleNormal="80" workbookViewId="0">
      <selection activeCell="H21" sqref="H21"/>
    </sheetView>
  </sheetViews>
  <sheetFormatPr defaultRowHeight="13.2" x14ac:dyDescent="0.25"/>
  <cols>
    <col min="8" max="8" width="10.88671875" customWidth="1"/>
    <col min="9" max="9" width="12.5546875" customWidth="1"/>
    <col min="10" max="10" width="11.6640625" customWidth="1"/>
  </cols>
  <sheetData>
    <row r="1" spans="1:10" ht="13.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4.200000000000003" customHeight="1" x14ac:dyDescent="0.25">
      <c r="A2" s="60" t="s">
        <v>1</v>
      </c>
      <c r="B2" s="61"/>
      <c r="C2" s="44"/>
      <c r="D2" s="44"/>
      <c r="E2" s="44"/>
      <c r="F2" s="44"/>
      <c r="G2" s="44"/>
      <c r="H2" s="44"/>
      <c r="I2" s="44"/>
      <c r="J2" s="44"/>
    </row>
    <row r="3" spans="1:10" ht="13.8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8" x14ac:dyDescent="0.3">
      <c r="A4" s="45" t="s">
        <v>20</v>
      </c>
      <c r="B4" s="45"/>
      <c r="C4" s="45"/>
      <c r="D4" s="45"/>
      <c r="E4" s="45"/>
      <c r="F4" s="45"/>
      <c r="G4" s="46"/>
      <c r="H4" s="31" t="s">
        <v>17</v>
      </c>
      <c r="I4" s="29" t="s">
        <v>5</v>
      </c>
      <c r="J4" s="32" t="s">
        <v>18</v>
      </c>
    </row>
    <row r="5" spans="1:10" ht="13.8" x14ac:dyDescent="0.3">
      <c r="A5" s="1" t="s">
        <v>2</v>
      </c>
      <c r="B5" s="54" t="s">
        <v>19</v>
      </c>
      <c r="C5" s="55"/>
      <c r="D5" s="55"/>
      <c r="E5" s="55"/>
      <c r="F5" s="55"/>
      <c r="G5" s="56"/>
      <c r="H5" s="28">
        <v>1</v>
      </c>
      <c r="I5" s="27">
        <v>47000</v>
      </c>
      <c r="J5" s="36">
        <f>I5*H5</f>
        <v>47000</v>
      </c>
    </row>
    <row r="6" spans="1:10" ht="13.8" x14ac:dyDescent="0.3">
      <c r="A6" s="1" t="s">
        <v>2</v>
      </c>
      <c r="B6" s="44" t="s">
        <v>24</v>
      </c>
      <c r="C6" s="44"/>
      <c r="D6" s="44"/>
      <c r="E6" s="44"/>
      <c r="F6" s="44"/>
      <c r="G6" s="44"/>
      <c r="H6" s="28">
        <v>1</v>
      </c>
      <c r="I6" s="27">
        <v>56000</v>
      </c>
      <c r="J6" s="36">
        <f t="shared" ref="J6:J8" si="0">I6*H6</f>
        <v>56000</v>
      </c>
    </row>
    <row r="7" spans="1:10" ht="13.8" x14ac:dyDescent="0.3">
      <c r="A7" s="1" t="s">
        <v>2</v>
      </c>
      <c r="B7" s="44" t="s">
        <v>25</v>
      </c>
      <c r="C7" s="44"/>
      <c r="D7" s="44"/>
      <c r="E7" s="44"/>
      <c r="F7" s="44"/>
      <c r="G7" s="44"/>
      <c r="H7" s="28">
        <v>1</v>
      </c>
      <c r="I7" s="27">
        <v>60750</v>
      </c>
      <c r="J7" s="36">
        <f t="shared" si="0"/>
        <v>60750</v>
      </c>
    </row>
    <row r="8" spans="1:10" ht="13.8" x14ac:dyDescent="0.3">
      <c r="A8" s="1" t="s">
        <v>2</v>
      </c>
      <c r="B8" s="44" t="s">
        <v>23</v>
      </c>
      <c r="C8" s="44"/>
      <c r="D8" s="44"/>
      <c r="E8" s="44"/>
      <c r="F8" s="44"/>
      <c r="G8" s="44"/>
      <c r="H8" s="28">
        <v>1</v>
      </c>
      <c r="I8" s="27">
        <v>62500</v>
      </c>
      <c r="J8" s="36">
        <f t="shared" si="0"/>
        <v>62500</v>
      </c>
    </row>
    <row r="9" spans="1:10" ht="13.8" x14ac:dyDescent="0.3">
      <c r="A9" s="30"/>
      <c r="B9" s="47" t="s">
        <v>34</v>
      </c>
      <c r="C9" s="47"/>
      <c r="D9" s="47"/>
      <c r="E9" s="47"/>
      <c r="F9" s="47"/>
      <c r="G9" s="47"/>
      <c r="H9" s="37">
        <f>SUM(H5:H8)</f>
        <v>4</v>
      </c>
      <c r="I9" s="26"/>
      <c r="J9" s="36">
        <f>SUM(J5:J8)</f>
        <v>226250</v>
      </c>
    </row>
    <row r="10" spans="1:10" ht="13.8" x14ac:dyDescent="0.3">
      <c r="A10" s="30"/>
      <c r="B10" s="25"/>
      <c r="C10" s="25"/>
      <c r="D10" s="25"/>
      <c r="E10" s="25"/>
      <c r="F10" s="25"/>
      <c r="G10" s="25"/>
      <c r="H10" s="25"/>
      <c r="I10" s="26"/>
      <c r="J10" s="26"/>
    </row>
    <row r="11" spans="1:10" ht="13.8" x14ac:dyDescent="0.3">
      <c r="A11" s="30"/>
      <c r="B11" s="25"/>
      <c r="C11" s="25"/>
      <c r="D11" s="25"/>
      <c r="E11" s="25"/>
      <c r="F11" s="25"/>
      <c r="G11" s="25"/>
      <c r="H11" s="25"/>
      <c r="I11" s="26"/>
      <c r="J11" s="26"/>
    </row>
    <row r="12" spans="1:10" ht="13.8" x14ac:dyDescent="0.3">
      <c r="A12" s="45" t="s">
        <v>20</v>
      </c>
      <c r="B12" s="45"/>
      <c r="C12" s="45"/>
      <c r="D12" s="45"/>
      <c r="E12" s="45"/>
      <c r="F12" s="45"/>
      <c r="G12" s="46"/>
      <c r="H12" s="31" t="s">
        <v>17</v>
      </c>
      <c r="I12" s="29" t="s">
        <v>5</v>
      </c>
      <c r="J12" s="32" t="s">
        <v>18</v>
      </c>
    </row>
    <row r="13" spans="1:10" ht="13.8" x14ac:dyDescent="0.3">
      <c r="A13" s="1" t="s">
        <v>2</v>
      </c>
      <c r="B13" s="44" t="s">
        <v>21</v>
      </c>
      <c r="C13" s="44"/>
      <c r="D13" s="44"/>
      <c r="E13" s="44"/>
      <c r="F13" s="44"/>
      <c r="G13" s="44"/>
      <c r="H13" s="28">
        <v>1</v>
      </c>
      <c r="I13" s="27">
        <v>47000</v>
      </c>
      <c r="J13" s="36">
        <f>I13*H13</f>
        <v>47000</v>
      </c>
    </row>
    <row r="14" spans="1:10" ht="13.8" x14ac:dyDescent="0.3">
      <c r="A14" s="1" t="s">
        <v>2</v>
      </c>
      <c r="B14" s="44" t="s">
        <v>26</v>
      </c>
      <c r="C14" s="44"/>
      <c r="D14" s="44"/>
      <c r="E14" s="44"/>
      <c r="F14" s="44"/>
      <c r="G14" s="44"/>
      <c r="H14" s="28">
        <v>1</v>
      </c>
      <c r="I14" s="27">
        <v>56000</v>
      </c>
      <c r="J14" s="36">
        <f t="shared" ref="J14:J16" si="1">I14*H14</f>
        <v>56000</v>
      </c>
    </row>
    <row r="15" spans="1:10" ht="13.8" x14ac:dyDescent="0.3">
      <c r="A15" s="1" t="s">
        <v>2</v>
      </c>
      <c r="B15" s="44" t="s">
        <v>27</v>
      </c>
      <c r="C15" s="44"/>
      <c r="D15" s="44"/>
      <c r="E15" s="44"/>
      <c r="F15" s="44"/>
      <c r="G15" s="44"/>
      <c r="H15" s="28">
        <v>1</v>
      </c>
      <c r="I15" s="27">
        <v>60750</v>
      </c>
      <c r="J15" s="36">
        <f t="shared" si="1"/>
        <v>60750</v>
      </c>
    </row>
    <row r="16" spans="1:10" ht="13.8" x14ac:dyDescent="0.3">
      <c r="A16" s="1" t="s">
        <v>2</v>
      </c>
      <c r="B16" s="44" t="s">
        <v>30</v>
      </c>
      <c r="C16" s="44"/>
      <c r="D16" s="44"/>
      <c r="E16" s="44"/>
      <c r="F16" s="44"/>
      <c r="G16" s="44"/>
      <c r="H16" s="28">
        <v>1</v>
      </c>
      <c r="I16" s="27">
        <v>62500</v>
      </c>
      <c r="J16" s="36">
        <f t="shared" si="1"/>
        <v>62500</v>
      </c>
    </row>
    <row r="17" spans="1:10" ht="13.8" x14ac:dyDescent="0.3">
      <c r="A17" s="30"/>
      <c r="B17" s="47" t="s">
        <v>35</v>
      </c>
      <c r="C17" s="47"/>
      <c r="D17" s="47"/>
      <c r="E17" s="47"/>
      <c r="F17" s="47"/>
      <c r="G17" s="47"/>
      <c r="H17" s="37">
        <f>SUM(H13:H16)</f>
        <v>4</v>
      </c>
      <c r="I17" s="26"/>
      <c r="J17" s="36">
        <f>SUM(J13:J16)</f>
        <v>226250</v>
      </c>
    </row>
    <row r="18" spans="1:10" ht="13.8" x14ac:dyDescent="0.3">
      <c r="A18" s="30"/>
      <c r="B18" s="25"/>
      <c r="C18" s="25"/>
      <c r="D18" s="25"/>
      <c r="E18" s="25"/>
      <c r="F18" s="25"/>
      <c r="G18" s="25"/>
      <c r="H18" s="25"/>
      <c r="I18" s="26"/>
      <c r="J18" s="26"/>
    </row>
    <row r="19" spans="1:10" ht="13.8" x14ac:dyDescent="0.3">
      <c r="A19" s="30"/>
      <c r="B19" s="25"/>
      <c r="C19" s="25"/>
      <c r="D19" s="25"/>
      <c r="E19" s="25"/>
      <c r="F19" s="25"/>
      <c r="G19" s="25"/>
      <c r="H19" s="25"/>
      <c r="I19" s="26"/>
      <c r="J19" s="26"/>
    </row>
    <row r="20" spans="1:10" ht="13.8" x14ac:dyDescent="0.3">
      <c r="A20" s="45" t="s">
        <v>20</v>
      </c>
      <c r="B20" s="45"/>
      <c r="C20" s="45"/>
      <c r="D20" s="45"/>
      <c r="E20" s="45"/>
      <c r="F20" s="45"/>
      <c r="G20" s="46"/>
      <c r="H20" s="31" t="s">
        <v>17</v>
      </c>
      <c r="I20" s="29" t="s">
        <v>5</v>
      </c>
      <c r="J20" s="32" t="s">
        <v>18</v>
      </c>
    </row>
    <row r="21" spans="1:10" ht="13.8" x14ac:dyDescent="0.3">
      <c r="A21" s="33" t="s">
        <v>28</v>
      </c>
      <c r="B21" s="44" t="s">
        <v>29</v>
      </c>
      <c r="C21" s="44"/>
      <c r="D21" s="44"/>
      <c r="E21" s="44"/>
      <c r="F21" s="44"/>
      <c r="G21" s="44"/>
      <c r="H21" s="28">
        <v>2</v>
      </c>
      <c r="I21" s="27">
        <v>-3000</v>
      </c>
      <c r="J21" s="36">
        <f t="shared" ref="J21" si="2">I21*H21</f>
        <v>-6000</v>
      </c>
    </row>
    <row r="22" spans="1:10" ht="13.8" x14ac:dyDescent="0.3">
      <c r="A22" s="34"/>
      <c r="B22" s="25"/>
      <c r="C22" s="25"/>
      <c r="D22" s="25"/>
      <c r="E22" s="25"/>
      <c r="F22" s="25"/>
      <c r="G22" s="25"/>
      <c r="H22" s="25"/>
      <c r="I22" s="26"/>
      <c r="J22" s="26"/>
    </row>
    <row r="23" spans="1:10" ht="13.8" x14ac:dyDescent="0.3">
      <c r="A23" s="34"/>
      <c r="B23" s="25"/>
      <c r="C23" s="25"/>
      <c r="D23" s="25"/>
      <c r="E23" s="25"/>
      <c r="F23" s="25"/>
      <c r="G23" s="25"/>
      <c r="H23" s="25"/>
      <c r="I23" s="26"/>
      <c r="J23" s="26"/>
    </row>
    <row r="24" spans="1:10" ht="13.8" x14ac:dyDescent="0.3">
      <c r="A24" s="34"/>
      <c r="B24" s="57"/>
      <c r="C24" s="57"/>
      <c r="D24" s="57"/>
      <c r="E24" s="57"/>
      <c r="F24" s="57"/>
      <c r="G24" s="57"/>
      <c r="H24" s="58" t="s">
        <v>31</v>
      </c>
      <c r="I24" s="58"/>
      <c r="J24" s="36">
        <f>J21+J17+J9</f>
        <v>446500</v>
      </c>
    </row>
    <row r="25" spans="1:10" ht="13.8" x14ac:dyDescent="0.3">
      <c r="A25" s="34"/>
      <c r="B25" s="35"/>
      <c r="C25" s="35"/>
      <c r="D25" s="35"/>
      <c r="E25" s="35"/>
      <c r="F25" s="35"/>
      <c r="G25" s="35"/>
      <c r="H25" s="25"/>
      <c r="I25" s="26"/>
      <c r="J25" s="26"/>
    </row>
    <row r="26" spans="1:10" ht="13.8" x14ac:dyDescent="0.3">
      <c r="A26" s="34"/>
      <c r="B26" s="35"/>
      <c r="C26" s="35"/>
      <c r="D26" s="35"/>
      <c r="E26" s="35"/>
      <c r="F26" s="35"/>
      <c r="G26" s="35"/>
      <c r="H26" s="25"/>
      <c r="I26" s="26"/>
      <c r="J26" s="26"/>
    </row>
    <row r="27" spans="1:10" ht="13.8" x14ac:dyDescent="0.3">
      <c r="A27" s="2"/>
      <c r="B27" s="2"/>
      <c r="C27" s="2"/>
      <c r="D27" s="2"/>
      <c r="E27" s="2"/>
      <c r="F27" s="2"/>
      <c r="G27" s="2"/>
      <c r="H27" s="53" t="s">
        <v>36</v>
      </c>
      <c r="I27" s="53"/>
      <c r="J27" s="2"/>
    </row>
    <row r="28" spans="1:10" ht="13.8" x14ac:dyDescent="0.3">
      <c r="A28" s="50"/>
      <c r="B28" s="50"/>
      <c r="C28" s="51"/>
      <c r="D28" s="51"/>
      <c r="E28" s="51"/>
      <c r="F28" s="51"/>
      <c r="G28" s="51"/>
      <c r="H28" s="42" t="s">
        <v>32</v>
      </c>
      <c r="I28" s="42"/>
      <c r="J28" s="38">
        <f>J24*0.8</f>
        <v>357200</v>
      </c>
    </row>
    <row r="29" spans="1:10" ht="13.8" x14ac:dyDescent="0.3">
      <c r="A29" s="50"/>
      <c r="B29" s="50"/>
      <c r="C29" s="52"/>
      <c r="D29" s="52"/>
      <c r="E29" s="52"/>
      <c r="F29" s="52"/>
      <c r="G29" s="52"/>
      <c r="H29" s="42" t="s">
        <v>33</v>
      </c>
      <c r="I29" s="42"/>
      <c r="J29" s="38">
        <f>J24*0.2</f>
        <v>89300</v>
      </c>
    </row>
    <row r="30" spans="1:10" ht="13.8" x14ac:dyDescent="0.3">
      <c r="A30" s="2"/>
      <c r="B30" s="2"/>
      <c r="C30" s="2"/>
      <c r="D30" s="2"/>
      <c r="E30" s="48"/>
      <c r="F30" s="49"/>
      <c r="G30" s="49"/>
      <c r="H30" s="43" t="s">
        <v>22</v>
      </c>
      <c r="I30" s="43"/>
      <c r="J30" s="39">
        <f>J29+J28</f>
        <v>446500</v>
      </c>
    </row>
  </sheetData>
  <sheetProtection sheet="1" objects="1" scenarios="1"/>
  <mergeCells count="28">
    <mergeCell ref="B14:G14"/>
    <mergeCell ref="A1:J1"/>
    <mergeCell ref="A2:B2"/>
    <mergeCell ref="C2:J2"/>
    <mergeCell ref="A4:G4"/>
    <mergeCell ref="B5:G5"/>
    <mergeCell ref="B6:G6"/>
    <mergeCell ref="B7:G7"/>
    <mergeCell ref="B8:G8"/>
    <mergeCell ref="B9:G9"/>
    <mergeCell ref="A12:G12"/>
    <mergeCell ref="B13:G13"/>
    <mergeCell ref="B15:G15"/>
    <mergeCell ref="B16:G16"/>
    <mergeCell ref="B17:G17"/>
    <mergeCell ref="A20:G20"/>
    <mergeCell ref="B21:G21"/>
    <mergeCell ref="E30:G30"/>
    <mergeCell ref="H30:I30"/>
    <mergeCell ref="H24:I24"/>
    <mergeCell ref="H27:I27"/>
    <mergeCell ref="A28:B28"/>
    <mergeCell ref="C28:G28"/>
    <mergeCell ref="H28:I28"/>
    <mergeCell ref="A29:B29"/>
    <mergeCell ref="C29:G29"/>
    <mergeCell ref="H29:I29"/>
    <mergeCell ref="B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Sheet</vt:lpstr>
      <vt:lpstr>Blank Budget</vt:lpstr>
      <vt:lpstr>Activity Codes</vt:lpstr>
      <vt:lpstr>Example Budget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itjones</dc:creator>
  <cp:lastModifiedBy>Jones, Brian (INDOT)</cp:lastModifiedBy>
  <cp:lastPrinted>2019-07-23T16:10:21Z</cp:lastPrinted>
  <dcterms:created xsi:type="dcterms:W3CDTF">2019-07-23T13:42:53Z</dcterms:created>
  <dcterms:modified xsi:type="dcterms:W3CDTF">2022-06-30T18:39:01Z</dcterms:modified>
</cp:coreProperties>
</file>